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4\"/>
    </mc:Choice>
  </mc:AlternateContent>
  <xr:revisionPtr revIDLastSave="0" documentId="13_ncr:1_{AA655B54-2C5E-4DC6-99DE-E3DF461329C8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1-02-81" sheetId="1" r:id="rId1"/>
    <sheet name="FORMULÁŘ 8 - rekap poplatků" sheetId="2" r:id="rId2"/>
  </sheets>
  <definedNames>
    <definedName name="_xlnm._FilterDatabase" localSheetId="0" hidden="1">'PS 51-02-81'!$A$11:$H$437</definedName>
    <definedName name="_xlnm.Print_Area" localSheetId="1">'FORMULÁŘ 8 - rekap poplatků'!$A$1:$K$74</definedName>
    <definedName name="_xlnm.Print_Area" localSheetId="0">'PS 51-02-81'!$A$1:$H$42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2" i="1" l="1"/>
  <c r="A19" i="1" l="1"/>
  <c r="A20" i="1" s="1"/>
  <c r="A22" i="1" l="1"/>
  <c r="A21" i="1"/>
  <c r="A23" i="1" l="1"/>
  <c r="A24" i="1"/>
  <c r="A25" i="1" l="1"/>
  <c r="A26" i="1" l="1"/>
  <c r="A27" i="1"/>
  <c r="A28" i="1" l="1"/>
  <c r="A29" i="1" l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I71" i="2" l="1"/>
  <c r="K71" i="2" s="1"/>
  <c r="I72" i="2"/>
  <c r="K72" i="2" s="1"/>
  <c r="I73" i="2"/>
  <c r="K73" i="2" s="1"/>
  <c r="I55" i="2" l="1"/>
  <c r="K55" i="2" s="1"/>
  <c r="A14" i="1" l="1"/>
  <c r="A15" i="1" s="1"/>
  <c r="A16" i="1" s="1"/>
  <c r="A17" i="1" l="1"/>
  <c r="A18" i="1" s="1"/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G13" i="1" s="1"/>
  <c r="H13" i="1" s="1"/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17" i="1"/>
  <c r="H16" i="1"/>
  <c r="H15" i="1"/>
  <c r="H14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<sst xmlns="http://schemas.openxmlformats.org/spreadsheetml/2006/main" count="504" uniqueCount="230">
  <si>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</si>
  <si>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</si>
  <si>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</si>
  <si>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</si>
  <si>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</si>
  <si>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</si>
  <si>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</si>
  <si>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</si>
  <si>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</si>
  <si>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</si>
  <si>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</si>
  <si>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</si>
  <si>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</si>
  <si>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</si>
  <si>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</si>
  <si>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</si>
  <si>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</si>
  <si>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</si>
  <si>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</si>
  <si>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</si>
  <si>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</si>
  <si>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</si>
  <si>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</si>
  <si>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</si>
  <si>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</si>
  <si>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</si>
  <si>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</si>
  <si>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</si>
  <si>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</si>
  <si>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</si>
  <si>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</si>
  <si>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</si>
  <si>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</si>
  <si>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</si>
  <si>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</si>
  <si>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</si>
  <si>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</si>
  <si>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</si>
  <si>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</si>
  <si>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</si>
  <si>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</si>
  <si>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</si>
  <si>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</si>
  <si>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</si>
  <si>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</si>
  <si>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</si>
  <si>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</si>
  <si>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</si>
  <si>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</si>
  <si>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</si>
  <si>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</si>
  <si>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</si>
  <si>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</si>
  <si>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</si>
  <si>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</si>
  <si>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</si>
  <si>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</si>
  <si>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</si>
  <si>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</si>
  <si>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</si>
  <si>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</si>
  <si>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</si>
  <si>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</si>
  <si>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</si>
  <si>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</si>
  <si>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</si>
  <si>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</si>
  <si>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</si>
  <si>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</si>
  <si>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</si>
  <si>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</si>
  <si>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</si>
  <si>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</si>
  <si>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</si>
  <si>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</si>
  <si>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</si>
  <si>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</si>
  <si>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</si>
  <si>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</si>
  <si>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</si>
  <si>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</si>
  <si>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</si>
  <si>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</si>
  <si>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</si>
  <si>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</si>
  <si>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</si>
  <si>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</si>
  <si>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</si>
  <si>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</si>
  <si>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</si>
  <si>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</si>
  <si>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</si>
  <si>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</si>
  <si>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</si>
  <si>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</si>
  <si>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</si>
  <si>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</si>
  <si>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</si>
  <si>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</si>
  <si>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</si>
  <si>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</si>
  <si>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</si>
  <si>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</si>
  <si>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</si>
  <si>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</si>
  <si>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</si>
  <si>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</si>
  <si>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</si>
  <si>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</si>
  <si>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</si>
  <si>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</si>
  <si>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</si>
  <si>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</si>
  <si>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</si>
  <si>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</si>
  <si>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</si>
  <si>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</si>
  <si>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</si>
  <si>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</si>
  <si>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</si>
  <si>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</si>
  <si>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</si>
  <si>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</si>
  <si>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</si>
  <si>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</si>
  <si>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</si>
  <si>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</si>
  <si>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</si>
  <si>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</si>
  <si>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</si>
  <si>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</si>
  <si>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</si>
  <si>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</si>
  <si>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</si>
  <si>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</si>
  <si>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</si>
  <si>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</si>
  <si>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</si>
  <si>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</si>
  <si>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</si>
  <si>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</si>
  <si>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</si>
  <si>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</si>
  <si>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</si>
  <si>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</si>
  <si>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</si>
  <si>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</si>
  <si>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</si>
  <si>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</si>
  <si>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</si>
  <si>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</si>
  <si>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</si>
  <si>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</si>
  <si>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</si>
  <si>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</si>
  <si>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</si>
  <si>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</si>
  <si>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</si>
  <si>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</si>
  <si>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</si>
  <si>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</si>
  <si>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</si>
  <si>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PS 51-02-81</t>
  </si>
  <si>
    <t>Liberec - Chrastava, úprava TRS</t>
  </si>
  <si>
    <t>Rekonstrukce ŽST Chrastava</t>
  </si>
  <si>
    <t>75IF21</t>
  </si>
  <si>
    <t>OTSKP_2019</t>
  </si>
  <si>
    <t>ROZPOJOVACÍ SVORKOVNICE 2/10, 2/8</t>
  </si>
  <si>
    <t>KUS</t>
  </si>
  <si>
    <t>75IF31</t>
  </si>
  <si>
    <t>ZEMNÍCÍ SVORKOVNICE - DODÁVKA</t>
  </si>
  <si>
    <t>75IF41</t>
  </si>
  <si>
    <t>MONTÁŽNÍ RÁM DO 10+1</t>
  </si>
  <si>
    <t>75IF91</t>
  </si>
  <si>
    <t>KONSTRUKCE DO SKŘÍNĚ 19" PRO UPEVNĚNÍ ZAŘÍZENÍ</t>
  </si>
  <si>
    <t>75IFA1</t>
  </si>
  <si>
    <t>NOSNÍK BLESKOJISTEK</t>
  </si>
  <si>
    <t>75J222</t>
  </si>
  <si>
    <t>KABEL SDĚLOVACÍ PRO VNITŘNÍ POUŽITÍ DO 20 PÁRŮ PRŮMĚRU 0,5 MM</t>
  </si>
  <si>
    <t>KMPÁR</t>
  </si>
  <si>
    <t>75J23X</t>
  </si>
  <si>
    <t>KABEL SDĚLOVACÍ MONTÁŽ A UPEVNĚNÍ</t>
  </si>
  <si>
    <t>M</t>
  </si>
  <si>
    <t>75N111</t>
  </si>
  <si>
    <t>TRS, RADIOSTANICE ZÁKLADNOVÁ</t>
  </si>
  <si>
    <t>75N11Y</t>
  </si>
  <si>
    <t>TRS, RADIOSTANICE ZÁKLADNOVÁ - DEMONTÁŽ</t>
  </si>
  <si>
    <t>75N181</t>
  </si>
  <si>
    <t>TRS, OVLÁDACÍ SKŘÍŇKA</t>
  </si>
  <si>
    <t>75N19Y</t>
  </si>
  <si>
    <t>TRS, KOMUNIKAČNÍ MODUL PRO SPOJENÍ S TELEFONNÍ SÍTÍ - DEMONTÁŽ</t>
  </si>
  <si>
    <t>75N1A1</t>
  </si>
  <si>
    <t>TRS, NAPÁJECÍ ZDROJ</t>
  </si>
  <si>
    <t>75N1B1</t>
  </si>
  <si>
    <t>TRS, ANTÉNNÍ SOUSTAVA SMĚROVÁ</t>
  </si>
  <si>
    <t>75N1B4</t>
  </si>
  <si>
    <t>TRS, ANTÉNNÍ SOUSTAVA DĚLÍCÍ ČLEN</t>
  </si>
  <si>
    <t>75N1C1</t>
  </si>
  <si>
    <t>TRS, KOAXIÁLNÍ KABEL VENKOVNÍ PRŮMĚRU DO 35 MM</t>
  </si>
  <si>
    <t>75N1E1</t>
  </si>
  <si>
    <t>TRS, DÁLKOVÝ PŘENOS DIAGNOSTIKY VYSÍLAČ</t>
  </si>
  <si>
    <t>75N1E2</t>
  </si>
  <si>
    <t>TRS, DÁLKOVÝ PŘENOS DIAGNOSTIKY PŘIJÍMAČ</t>
  </si>
  <si>
    <t>75N1F1</t>
  </si>
  <si>
    <t>TRS, SYSTÉMOVÝ KABEL K OVLÁDACÍ SKŘÍŇCE</t>
  </si>
  <si>
    <t>75N423</t>
  </si>
  <si>
    <t>ANTÉNNÍ STOŽÁR PŘÍHRADOVÝ, MONTOVANÝ PŘES 20 M</t>
  </si>
  <si>
    <t>75N42X</t>
  </si>
  <si>
    <t>ANTÉNNÍ STOŽÁR PŘÍHRADOVÝ, MONTOVANÝ - MONTÁŽ</t>
  </si>
  <si>
    <t>75N523</t>
  </si>
  <si>
    <t>ANTÉNNÍ VÝLOŽNÍK K INSTALACI NA STOŽÁR DÉLKY PŘES 1M</t>
  </si>
  <si>
    <t>75N611</t>
  </si>
  <si>
    <t>KOMPLEXNÍ OCHRANA TRS PŘED BLESKEM A PŘEPĚTÍM</t>
  </si>
  <si>
    <t>75N641</t>
  </si>
  <si>
    <t>NAPĚŤOVÉ ODDĚLENÍ ANTÉNNÍ SOUSTAVY OD ZAŘÍZENÍ</t>
  </si>
  <si>
    <t>75N711</t>
  </si>
  <si>
    <t>MĚŘENÍ RÁDIOVÝCH SÍTÍ PŘEDPROJEKTOVÉ PRO PÁSMO 460 MHZ (TRS)</t>
  </si>
  <si>
    <t>75N712</t>
  </si>
  <si>
    <t>MĚŘENÍ RÁDIOVÝCH SÍTÍ PO REALIZACI PRO PÁSMO 460 MHZ (TRS)</t>
  </si>
  <si>
    <t>75N731</t>
  </si>
  <si>
    <t>RADIOVNÍK KOMPLEXNÍ PROJEDNÁNÍ</t>
  </si>
  <si>
    <t>KPL</t>
  </si>
  <si>
    <t>75N732</t>
  </si>
  <si>
    <t>RADIOVNÍK</t>
  </si>
  <si>
    <t>75N1G1</t>
  </si>
  <si>
    <t>TRS, IP BLOK ZÁKLADNOVÁ RADIOSTANICE</t>
  </si>
  <si>
    <t>75N1I1</t>
  </si>
  <si>
    <t>TRS, PROGRAMOVÉ VYBAVENÍ A GRAFICKÉ ZOBRAZENÍ V DOTYKOVÉM TERMINÁLU</t>
  </si>
  <si>
    <t>Michal Sliva</t>
  </si>
  <si>
    <t>STOSMOL,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</si>
</sst>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5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0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69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3" fontId="30" fillId="5" borderId="32" xfId="3" applyNumberFormat="1" applyFont="1" applyFill="1" applyBorder="1" applyAlignment="1">
      <alignment horizontal="center"/>
    </xf>
    <xf numFmtId="0" fontId="30" fillId="5" borderId="32" xfId="3" applyFont="1" applyFill="1" applyBorder="1" applyAlignment="1">
      <alignment horizontal="center"/>
    </xf>
    <xf numFmtId="0" fontId="30" fillId="5" borderId="22" xfId="3" applyFont="1" applyFill="1" applyBorder="1"/>
    <xf numFmtId="4" fontId="31" fillId="0" borderId="32" xfId="3" applyNumberFormat="1" applyFont="1" applyFill="1" applyBorder="1" applyAlignment="1" applyProtection="1">
      <alignment horizontal="right"/>
      <protection locked="0"/>
    </xf>
    <xf numFmtId="166" fontId="30" fillId="5" borderId="32" xfId="3" applyNumberFormat="1" applyFont="1" applyFill="1" applyBorder="1"/>
    <xf numFmtId="167" fontId="30" fillId="6" borderId="33" xfId="3" applyNumberFormat="1" applyFont="1" applyFill="1" applyBorder="1" applyProtection="1">
      <protection locked="0"/>
    </xf>
    <xf numFmtId="168" fontId="32" fillId="0" borderId="34" xfId="3" applyNumberFormat="1" applyFont="1" applyBorder="1" applyAlignment="1" applyProtection="1">
      <alignment horizontal="center"/>
      <protection locked="0"/>
    </xf>
    <xf numFmtId="44" fontId="30" fillId="6" borderId="34" xfId="3" applyNumberFormat="1" applyFont="1" applyFill="1" applyBorder="1" applyProtection="1">
      <protection locked="0"/>
    </xf>
    <xf numFmtId="0" fontId="27" fillId="0" borderId="0" xfId="3" applyFont="1"/>
    <xf numFmtId="0" fontId="30" fillId="5" borderId="35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2" xfId="3" applyNumberFormat="1" applyFont="1" applyFill="1" applyBorder="1" applyProtection="1">
      <protection locked="0"/>
    </xf>
    <xf numFmtId="0" fontId="30" fillId="5" borderId="32" xfId="3" applyFont="1" applyFill="1" applyBorder="1"/>
    <xf numFmtId="168" fontId="32" fillId="0" borderId="36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7" xfId="3" applyNumberFormat="1" applyFont="1" applyFill="1" applyBorder="1" applyAlignment="1">
      <alignment horizontal="center"/>
    </xf>
    <xf numFmtId="0" fontId="30" fillId="5" borderId="37" xfId="3" applyFont="1" applyFill="1" applyBorder="1" applyAlignment="1">
      <alignment horizontal="center"/>
    </xf>
    <xf numFmtId="0" fontId="30" fillId="5" borderId="38" xfId="3" applyFont="1" applyFill="1" applyBorder="1"/>
    <xf numFmtId="166" fontId="35" fillId="5" borderId="32" xfId="3" applyNumberFormat="1" applyFont="1" applyFill="1" applyBorder="1"/>
    <xf numFmtId="168" fontId="32" fillId="0" borderId="39" xfId="3" applyNumberFormat="1" applyFont="1" applyBorder="1" applyAlignment="1" applyProtection="1">
      <alignment horizontal="center"/>
      <protection locked="0"/>
    </xf>
    <xf numFmtId="44" fontId="30" fillId="6" borderId="39" xfId="3" applyNumberFormat="1" applyFont="1" applyFill="1" applyBorder="1" applyProtection="1">
      <protection locked="0"/>
    </xf>
    <xf numFmtId="0" fontId="29" fillId="5" borderId="40" xfId="3" applyFont="1" applyFill="1" applyBorder="1" applyAlignment="1">
      <alignment horizontal="left"/>
    </xf>
    <xf numFmtId="0" fontId="29" fillId="5" borderId="41" xfId="3" applyFont="1" applyFill="1" applyBorder="1"/>
    <xf numFmtId="0" fontId="30" fillId="5" borderId="41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42" xfId="0" applyNumberFormat="1" applyFont="1" applyFill="1" applyBorder="1" applyAlignment="1" applyProtection="1">
      <alignment horizontal="center" vertical="center"/>
      <protection locked="0"/>
    </xf>
    <xf numFmtId="0" fontId="7" fillId="0" borderId="42" xfId="0" applyFont="1" applyFill="1" applyBorder="1" applyAlignment="1" applyProtection="1">
      <alignment horizontal="center" vertical="center"/>
      <protection locked="0"/>
    </xf>
    <xf numFmtId="0" fontId="9" fillId="0" borderId="43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3" xfId="0" applyFont="1" applyFill="1" applyBorder="1" applyAlignment="1" applyProtection="1">
      <alignment horizontal="center" vertical="center"/>
      <protection locked="0"/>
    </xf>
    <xf numFmtId="164" fontId="7" fillId="0" borderId="43" xfId="0" applyNumberFormat="1" applyFont="1" applyFill="1" applyBorder="1" applyAlignment="1" applyProtection="1">
      <alignment horizontal="center" vertical="center"/>
      <protection locked="0"/>
    </xf>
    <xf numFmtId="4" fontId="10" fillId="0" borderId="43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7" fontId="30" fillId="6" borderId="44" xfId="3" applyNumberFormat="1" applyFont="1" applyFill="1" applyBorder="1" applyProtection="1">
      <protection locked="0"/>
    </xf>
    <xf numFmtId="49" fontId="42" fillId="2" borderId="17" xfId="0" applyNumberFormat="1" applyFont="1" applyFill="1" applyBorder="1" applyAlignment="1" applyProtection="1">
      <alignment horizontal="left" vertical="center"/>
      <protection locked="0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left" vertical="center"/>
      <protection hidden="1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3" fillId="2" borderId="4" xfId="0" applyFont="1" applyFill="1" applyBorder="1" applyAlignment="1" applyProtection="1">
      <alignment horizontal="left" vertical="top" wrapText="1"/>
      <protection locked="0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4" fillId="2" borderId="20" xfId="0" applyNumberFormat="1" applyFont="1" applyFill="1" applyBorder="1" applyAlignment="1" applyProtection="1">
      <alignment horizontal="right" vertical="center"/>
      <protection locked="0"/>
    </xf>
    <xf numFmtId="49" fontId="44" fillId="2" borderId="7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  <xf numFmtId="0" fontId="5" fillId="0" borderId="45" xfId="0" applyFont="1" applyFill="1" applyBorder="1" applyAlignment="1" applyProtection="1">
      <alignment horizontal="center" vertical="center"/>
      <protection locked="0"/>
    </xf>
    <xf numFmtId="0" fontId="5" fillId="0" borderId="46" xfId="0" applyFont="1" applyFill="1" applyBorder="1" applyAlignment="1" applyProtection="1">
      <alignment horizontal="center" vertical="center"/>
      <protection locked="0"/>
    </xf>
    <xf numFmtId="0" fontId="8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164" fontId="5" fillId="0" borderId="32" xfId="0" applyNumberFormat="1" applyFont="1" applyFill="1" applyBorder="1" applyAlignment="1" applyProtection="1">
      <alignment horizontal="center" vertical="center"/>
      <protection locked="0"/>
    </xf>
    <xf numFmtId="4" fontId="11" fillId="0" borderId="32" xfId="1" applyNumberFormat="1" applyFont="1" applyFill="1" applyBorder="1" applyAlignment="1" applyProtection="1">
      <alignment horizontal="center" vertical="center"/>
      <protection locked="0"/>
    </xf>
    <xf numFmtId="4" fontId="9" fillId="0" borderId="47" xfId="1" applyNumberFormat="1" applyFont="1" applyFill="1" applyBorder="1" applyAlignment="1" applyProtection="1">
      <alignment horizontal="right" vertical="center"/>
      <protection hidden="1"/>
    </xf>
    <xf numFmtId="0" fontId="1" fillId="0" borderId="48" xfId="0" applyFont="1" applyFill="1" applyBorder="1" applyAlignment="1" applyProtection="1">
      <alignment horizontal="center" vertical="center"/>
      <protection hidden="1"/>
    </xf>
    <xf numFmtId="0" fontId="1" fillId="0" borderId="49" xfId="0" applyFont="1" applyFill="1" applyBorder="1" applyAlignment="1" applyProtection="1">
      <alignment horizontal="center" vertical="center"/>
      <protection hidden="1"/>
    </xf>
    <xf numFmtId="0" fontId="21" fillId="4" borderId="50" xfId="0" applyFont="1" applyFill="1" applyBorder="1" applyAlignment="1" applyProtection="1">
      <alignment horizontal="center" vertical="center" wrapText="1"/>
      <protection hidden="1"/>
    </xf>
    <xf numFmtId="0" fontId="21" fillId="4" borderId="51" xfId="0" applyFont="1" applyFill="1" applyBorder="1" applyAlignment="1" applyProtection="1">
      <alignment horizontal="center" vertical="center" wrapText="1"/>
      <protection hidden="1"/>
    </xf>
    <xf numFmtId="44" fontId="3" fillId="4" borderId="51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44" fontId="3" fillId="4" borderId="52" xfId="0" applyNumberFormat="1" applyFont="1" applyFill="1" applyBorder="1" applyAlignment="1" applyProtection="1">
      <alignment horizontal="center" vertical="center"/>
      <protection hidden="1"/>
    </xf>
    <xf numFmtId="0" fontId="12" fillId="0" borderId="53" xfId="0" applyFont="1" applyFill="1" applyBorder="1" applyAlignment="1" applyProtection="1">
      <alignment horizontal="left" vertical="top"/>
      <protection hidden="1"/>
    </xf>
    <xf numFmtId="49" fontId="44" fillId="2" borderId="54" xfId="0" applyNumberFormat="1" applyFont="1" applyFill="1" applyBorder="1" applyAlignment="1" applyProtection="1">
      <alignment horizontal="right" vertical="center"/>
      <protection locked="0"/>
    </xf>
    <xf numFmtId="0" fontId="12" fillId="0" borderId="53" xfId="0" applyFont="1" applyFill="1" applyBorder="1" applyAlignment="1" applyProtection="1">
      <alignment horizontal="left" vertical="center"/>
      <protection hidden="1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12" fillId="0" borderId="55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14" fontId="11" fillId="2" borderId="56" xfId="0" applyNumberFormat="1" applyFont="1" applyFill="1" applyBorder="1" applyAlignment="1" applyProtection="1">
      <alignment horizontal="center" vertical="center"/>
      <protection locked="0"/>
    </xf>
    <xf numFmtId="0" fontId="6" fillId="3" borderId="57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0" fontId="7" fillId="3" borderId="58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59" xfId="0" applyFont="1" applyFill="1" applyBorder="1" applyAlignment="1" applyProtection="1">
      <alignment horizontal="center" vertical="center"/>
      <protection locked="0"/>
    </xf>
    <xf numFmtId="4" fontId="9" fillId="0" borderId="60" xfId="1" applyNumberFormat="1" applyFont="1" applyFill="1" applyBorder="1" applyAlignment="1" applyProtection="1">
      <alignment horizontal="right" vertical="center"/>
      <protection hidden="1"/>
    </xf>
    <xf numFmtId="0" fontId="5" fillId="0" borderId="35" xfId="0" applyFont="1" applyFill="1" applyBorder="1" applyAlignment="1" applyProtection="1">
      <alignment horizontal="center" vertical="center"/>
      <protection locked="0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0" fontId="5" fillId="0" borderId="61" xfId="0" applyFont="1" applyBorder="1" applyAlignment="1" applyProtection="1">
      <alignment horizontal="center" vertical="center"/>
      <protection locked="0"/>
    </xf>
    <xf numFmtId="0" fontId="5" fillId="0" borderId="62" xfId="0" applyFont="1" applyBorder="1" applyAlignment="1" applyProtection="1">
      <alignment horizontal="center" vertical="center"/>
      <protection locked="0"/>
    </xf>
    <xf numFmtId="0" fontId="8" fillId="0" borderId="63" xfId="1" applyBorder="1" applyAlignment="1" applyProtection="1">
      <alignment horizontal="left" vertical="center" wrapText="1"/>
      <protection locked="0"/>
    </xf>
    <xf numFmtId="0" fontId="5" fillId="0" borderId="63" xfId="0" applyFont="1" applyBorder="1" applyAlignment="1" applyProtection="1">
      <alignment horizontal="center" vertical="center"/>
      <protection locked="0"/>
    </xf>
    <xf numFmtId="164" fontId="5" fillId="0" borderId="63" xfId="0" applyNumberFormat="1" applyFont="1" applyBorder="1" applyAlignment="1" applyProtection="1">
      <alignment horizontal="center" vertical="center"/>
      <protection locked="0"/>
    </xf>
    <xf numFmtId="4" fontId="11" fillId="0" borderId="63" xfId="1" applyNumberFormat="1" applyFont="1" applyBorder="1" applyAlignment="1" applyProtection="1">
      <alignment horizontal="center" vertical="center"/>
      <protection locked="0"/>
    </xf>
    <xf numFmtId="4" fontId="9" fillId="0" borderId="44" xfId="1" applyNumberFormat="1" applyFont="1" applyFill="1" applyBorder="1" applyAlignment="1" applyProtection="1">
      <alignment horizontal="right" vertical="center"/>
      <protection hidden="1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="85" zoomScaleNormal="85" zoomScaleSheetLayoutView="85" workbookViewId="0">
      <selection sqref="A1:D1"/>
    </sheetView>
  </sheetViews>
  <sheetFormatPr defaultColWidth="9.140625"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36" t="s">
        <v>5</v>
      </c>
      <c r="B1" s="137"/>
      <c r="C1" s="137"/>
      <c r="D1" s="137"/>
      <c r="E1" s="138" t="s">
        <v>150</v>
      </c>
      <c r="F1" s="139"/>
      <c r="G1" s="140">
        <f>SUM(H12:H9999)</f>
        <v>0</v>
      </c>
      <c r="H1" s="141"/>
    </row>
    <row r="2" spans="1:8" ht="37.5" customHeight="1" thickBot="1" x14ac:dyDescent="0.3">
      <c r="A2" s="142" t="s">
        <v>6</v>
      </c>
      <c r="B2" s="108" t="s">
        <v>164</v>
      </c>
      <c r="C2" s="108"/>
      <c r="D2" s="108"/>
      <c r="E2" s="117"/>
      <c r="F2" s="118"/>
      <c r="G2" s="119"/>
      <c r="H2" s="143"/>
    </row>
    <row r="3" spans="1:8" ht="30.75" customHeight="1" thickTop="1" x14ac:dyDescent="0.25">
      <c r="A3" s="144" t="s">
        <v>7</v>
      </c>
      <c r="B3" s="105"/>
      <c r="C3" s="109" t="s">
        <v>163</v>
      </c>
      <c r="D3" s="109"/>
      <c r="E3" s="112" t="s">
        <v>162</v>
      </c>
      <c r="F3" s="113"/>
      <c r="G3" s="113"/>
      <c r="H3" s="145"/>
    </row>
    <row r="4" spans="1:8" ht="18" customHeight="1" x14ac:dyDescent="0.25">
      <c r="A4" s="146" t="s">
        <v>8</v>
      </c>
      <c r="B4" s="95"/>
      <c r="C4" s="92" t="s">
        <v>149</v>
      </c>
      <c r="D4" s="4"/>
      <c r="E4" s="110" t="s">
        <v>1</v>
      </c>
      <c r="F4" s="111"/>
      <c r="G4" s="116"/>
      <c r="H4" s="147"/>
    </row>
    <row r="5" spans="1:8" ht="18" customHeight="1" x14ac:dyDescent="0.25">
      <c r="A5" s="146" t="s">
        <v>9</v>
      </c>
      <c r="B5" s="95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00" t="s">
        <v>2</v>
      </c>
      <c r="F5" s="101"/>
      <c r="G5" s="114"/>
      <c r="H5" s="148"/>
    </row>
    <row r="6" spans="1:8" ht="18" customHeight="1" x14ac:dyDescent="0.25">
      <c r="A6" s="149" t="s">
        <v>11</v>
      </c>
      <c r="B6" s="102"/>
      <c r="C6" s="89" t="s">
        <v>229</v>
      </c>
      <c r="D6" s="90"/>
      <c r="E6" s="100" t="s">
        <v>3</v>
      </c>
      <c r="F6" s="101"/>
      <c r="G6" s="115">
        <v>2019</v>
      </c>
      <c r="H6" s="148"/>
    </row>
    <row r="7" spans="1:8" ht="18" customHeight="1" thickBot="1" x14ac:dyDescent="0.3">
      <c r="A7" s="150"/>
      <c r="B7" s="103"/>
      <c r="C7" s="91" t="s">
        <v>228</v>
      </c>
      <c r="D7" s="88"/>
      <c r="E7" s="106" t="s">
        <v>4</v>
      </c>
      <c r="F7" s="107"/>
      <c r="G7" s="104">
        <v>43579</v>
      </c>
      <c r="H7" s="151"/>
    </row>
    <row r="8" spans="1:8" ht="15" customHeight="1" x14ac:dyDescent="0.25">
      <c r="A8" s="152" t="s">
        <v>12</v>
      </c>
      <c r="B8" s="96" t="s">
        <v>13</v>
      </c>
      <c r="C8" s="96" t="s">
        <v>19</v>
      </c>
      <c r="D8" s="98" t="s">
        <v>14</v>
      </c>
      <c r="E8" s="98" t="s">
        <v>0</v>
      </c>
      <c r="F8" s="98" t="s">
        <v>15</v>
      </c>
      <c r="G8" s="93" t="s">
        <v>18</v>
      </c>
      <c r="H8" s="153"/>
    </row>
    <row r="9" spans="1:8" x14ac:dyDescent="0.25">
      <c r="A9" s="154"/>
      <c r="B9" s="97"/>
      <c r="C9" s="97"/>
      <c r="D9" s="99"/>
      <c r="E9" s="99"/>
      <c r="F9" s="99"/>
      <c r="G9" s="94"/>
      <c r="H9" s="155"/>
    </row>
    <row r="10" spans="1:8" x14ac:dyDescent="0.25">
      <c r="A10" s="154"/>
      <c r="B10" s="97"/>
      <c r="C10" s="97"/>
      <c r="D10" s="99"/>
      <c r="E10" s="99"/>
      <c r="F10" s="99"/>
      <c r="G10" s="12" t="s">
        <v>16</v>
      </c>
      <c r="H10" s="156" t="s">
        <v>17</v>
      </c>
    </row>
    <row r="11" spans="1:8" x14ac:dyDescent="0.25">
      <c r="A11" s="157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56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4.45" customHeight="1" thickBot="1" x14ac:dyDescent="0.3">
      <c r="A13" s="158">
        <v>1</v>
      </c>
      <c r="B13" s="76" t="s">
        <v>145</v>
      </c>
      <c r="C13" s="77" t="s">
        <v>146</v>
      </c>
      <c r="D13" s="78" t="s">
        <v>147</v>
      </c>
      <c r="E13" s="79" t="s">
        <v>148</v>
      </c>
      <c r="F13" s="80">
        <v>1</v>
      </c>
      <c r="G13" s="81">
        <f>'FORMULÁŘ 8 - rekap poplatků'!K74</f>
        <v>0</v>
      </c>
      <c r="H13" s="159">
        <f t="shared" ref="H13" si="0">ROUND(G13*F13,2)</f>
        <v>0</v>
      </c>
    </row>
    <row r="14" spans="1:8" ht="14.45" customHeight="1" thickTop="1" x14ac:dyDescent="0.25">
      <c r="A14" s="160">
        <f>1+MAX($A$13:A13)</f>
        <v>2</v>
      </c>
      <c r="B14" s="7" t="s">
        <v>165</v>
      </c>
      <c r="C14" s="7" t="s">
        <v>166</v>
      </c>
      <c r="D14" s="8" t="s">
        <v>167</v>
      </c>
      <c r="E14" s="9" t="s">
        <v>168</v>
      </c>
      <c r="F14" s="10">
        <v>6</v>
      </c>
      <c r="G14" s="1"/>
      <c r="H14" s="161">
        <f t="shared" ref="H14:H79" si="1">ROUND(G14*F14,2)</f>
        <v>0</v>
      </c>
    </row>
    <row r="15" spans="1:8" ht="14.45" customHeight="1" x14ac:dyDescent="0.25">
      <c r="A15" s="160">
        <f>1+MAX($A$13:A14)</f>
        <v>3</v>
      </c>
      <c r="B15" s="7" t="s">
        <v>169</v>
      </c>
      <c r="C15" s="7" t="s">
        <v>166</v>
      </c>
      <c r="D15" s="8" t="s">
        <v>170</v>
      </c>
      <c r="E15" s="9" t="s">
        <v>168</v>
      </c>
      <c r="F15" s="10">
        <v>2</v>
      </c>
      <c r="G15" s="1"/>
      <c r="H15" s="161">
        <f t="shared" si="1"/>
        <v>0</v>
      </c>
    </row>
    <row r="16" spans="1:8" ht="14.45" customHeight="1" x14ac:dyDescent="0.25">
      <c r="A16" s="160">
        <f>1+MAX($A$13:A15)</f>
        <v>4</v>
      </c>
      <c r="B16" s="7" t="s">
        <v>171</v>
      </c>
      <c r="C16" s="7" t="s">
        <v>166</v>
      </c>
      <c r="D16" s="8" t="s">
        <v>172</v>
      </c>
      <c r="E16" s="9" t="s">
        <v>168</v>
      </c>
      <c r="F16" s="10">
        <v>2</v>
      </c>
      <c r="G16" s="1"/>
      <c r="H16" s="161">
        <f t="shared" si="1"/>
        <v>0</v>
      </c>
    </row>
    <row r="17" spans="1:8" ht="14.45" customHeight="1" x14ac:dyDescent="0.25">
      <c r="A17" s="160">
        <f>1+MAX($A$13:A16)</f>
        <v>5</v>
      </c>
      <c r="B17" s="7" t="s">
        <v>173</v>
      </c>
      <c r="C17" s="7" t="s">
        <v>166</v>
      </c>
      <c r="D17" s="8" t="s">
        <v>174</v>
      </c>
      <c r="E17" s="9" t="s">
        <v>168</v>
      </c>
      <c r="F17" s="10">
        <v>4</v>
      </c>
      <c r="G17" s="1"/>
      <c r="H17" s="161">
        <f t="shared" si="1"/>
        <v>0</v>
      </c>
    </row>
    <row r="18" spans="1:8" ht="14.45" customHeight="1" x14ac:dyDescent="0.25">
      <c r="A18" s="160">
        <f>1+MAX($A$13:A17)</f>
        <v>6</v>
      </c>
      <c r="B18" s="7" t="s">
        <v>175</v>
      </c>
      <c r="C18" s="7" t="s">
        <v>166</v>
      </c>
      <c r="D18" s="8" t="s">
        <v>176</v>
      </c>
      <c r="E18" s="9" t="s">
        <v>168</v>
      </c>
      <c r="F18" s="10">
        <v>2</v>
      </c>
      <c r="G18" s="1"/>
      <c r="H18" s="161">
        <f t="shared" si="1"/>
        <v>0</v>
      </c>
    </row>
    <row r="19" spans="1:8" ht="26.25" customHeight="1" x14ac:dyDescent="0.25">
      <c r="A19" s="160">
        <f>1+MAX($A$13:A18)</f>
        <v>7</v>
      </c>
      <c r="B19" s="7" t="s">
        <v>177</v>
      </c>
      <c r="C19" s="7" t="s">
        <v>166</v>
      </c>
      <c r="D19" s="8" t="s">
        <v>178</v>
      </c>
      <c r="E19" s="9" t="s">
        <v>179</v>
      </c>
      <c r="F19" s="10">
        <v>0.3</v>
      </c>
      <c r="G19" s="1"/>
      <c r="H19" s="161">
        <f t="shared" si="1"/>
        <v>0</v>
      </c>
    </row>
    <row r="20" spans="1:8" ht="14.45" customHeight="1" x14ac:dyDescent="0.25">
      <c r="A20" s="160">
        <f>1+MAX($A$13:A19)</f>
        <v>8</v>
      </c>
      <c r="B20" s="7" t="s">
        <v>180</v>
      </c>
      <c r="C20" s="7" t="s">
        <v>166</v>
      </c>
      <c r="D20" s="8" t="s">
        <v>181</v>
      </c>
      <c r="E20" s="9" t="s">
        <v>182</v>
      </c>
      <c r="F20" s="10">
        <v>100</v>
      </c>
      <c r="G20" s="1"/>
      <c r="H20" s="161">
        <f t="shared" si="1"/>
        <v>0</v>
      </c>
    </row>
    <row r="21" spans="1:8" ht="14.45" customHeight="1" x14ac:dyDescent="0.25">
      <c r="A21" s="160">
        <f>1+MAX($A$13:A20)</f>
        <v>9</v>
      </c>
      <c r="B21" s="7" t="s">
        <v>183</v>
      </c>
      <c r="C21" s="7" t="s">
        <v>166</v>
      </c>
      <c r="D21" s="8" t="s">
        <v>184</v>
      </c>
      <c r="E21" s="9" t="s">
        <v>168</v>
      </c>
      <c r="F21" s="10">
        <v>1</v>
      </c>
      <c r="G21" s="1"/>
      <c r="H21" s="161">
        <f t="shared" si="1"/>
        <v>0</v>
      </c>
    </row>
    <row r="22" spans="1:8" ht="14.45" customHeight="1" x14ac:dyDescent="0.25">
      <c r="A22" s="160">
        <f>1+MAX($A$13:A21)</f>
        <v>10</v>
      </c>
      <c r="B22" s="7" t="s">
        <v>185</v>
      </c>
      <c r="C22" s="7" t="s">
        <v>166</v>
      </c>
      <c r="D22" s="8" t="s">
        <v>186</v>
      </c>
      <c r="E22" s="9" t="s">
        <v>168</v>
      </c>
      <c r="F22" s="10">
        <v>1</v>
      </c>
      <c r="G22" s="1"/>
      <c r="H22" s="161">
        <f t="shared" si="1"/>
        <v>0</v>
      </c>
    </row>
    <row r="23" spans="1:8" ht="14.45" customHeight="1" x14ac:dyDescent="0.25">
      <c r="A23" s="160">
        <f>1+MAX($A$13:A22)</f>
        <v>11</v>
      </c>
      <c r="B23" s="7" t="s">
        <v>224</v>
      </c>
      <c r="C23" s="7" t="s">
        <v>166</v>
      </c>
      <c r="D23" s="8" t="s">
        <v>225</v>
      </c>
      <c r="E23" s="9" t="s">
        <v>168</v>
      </c>
      <c r="F23" s="10">
        <v>1</v>
      </c>
      <c r="G23" s="1"/>
      <c r="H23" s="161">
        <f t="shared" si="1"/>
        <v>0</v>
      </c>
    </row>
    <row r="24" spans="1:8" ht="14.45" customHeight="1" x14ac:dyDescent="0.25">
      <c r="A24" s="160">
        <f>1+MAX($A$13:A23)</f>
        <v>12</v>
      </c>
      <c r="B24" s="7" t="s">
        <v>187</v>
      </c>
      <c r="C24" s="7" t="s">
        <v>166</v>
      </c>
      <c r="D24" s="8" t="s">
        <v>188</v>
      </c>
      <c r="E24" s="9" t="s">
        <v>168</v>
      </c>
      <c r="F24" s="10">
        <v>1</v>
      </c>
      <c r="G24" s="1"/>
      <c r="H24" s="161">
        <f t="shared" si="1"/>
        <v>0</v>
      </c>
    </row>
    <row r="25" spans="1:8" ht="27.75" customHeight="1" x14ac:dyDescent="0.25">
      <c r="A25" s="160">
        <f>1+MAX($A$13:A24)</f>
        <v>13</v>
      </c>
      <c r="B25" s="7" t="s">
        <v>189</v>
      </c>
      <c r="C25" s="7" t="s">
        <v>166</v>
      </c>
      <c r="D25" s="8" t="s">
        <v>190</v>
      </c>
      <c r="E25" s="9" t="s">
        <v>168</v>
      </c>
      <c r="F25" s="10">
        <v>1</v>
      </c>
      <c r="G25" s="1"/>
      <c r="H25" s="161">
        <f t="shared" si="1"/>
        <v>0</v>
      </c>
    </row>
    <row r="26" spans="1:8" ht="14.45" customHeight="1" x14ac:dyDescent="0.25">
      <c r="A26" s="160">
        <f>1+MAX($A$13:A25)</f>
        <v>14</v>
      </c>
      <c r="B26" s="7" t="s">
        <v>191</v>
      </c>
      <c r="C26" s="7" t="s">
        <v>166</v>
      </c>
      <c r="D26" s="8" t="s">
        <v>192</v>
      </c>
      <c r="E26" s="9" t="s">
        <v>168</v>
      </c>
      <c r="F26" s="10">
        <v>1</v>
      </c>
      <c r="G26" s="1"/>
      <c r="H26" s="161">
        <f t="shared" si="1"/>
        <v>0</v>
      </c>
    </row>
    <row r="27" spans="1:8" ht="14.45" customHeight="1" x14ac:dyDescent="0.25">
      <c r="A27" s="160">
        <f>1+MAX($A$13:A26)</f>
        <v>15</v>
      </c>
      <c r="B27" s="7" t="s">
        <v>193</v>
      </c>
      <c r="C27" s="7" t="s">
        <v>166</v>
      </c>
      <c r="D27" s="8" t="s">
        <v>194</v>
      </c>
      <c r="E27" s="9" t="s">
        <v>168</v>
      </c>
      <c r="F27" s="10">
        <v>8</v>
      </c>
      <c r="G27" s="1"/>
      <c r="H27" s="161">
        <f t="shared" si="1"/>
        <v>0</v>
      </c>
    </row>
    <row r="28" spans="1:8" ht="14.45" customHeight="1" x14ac:dyDescent="0.25">
      <c r="A28" s="160">
        <f>1+MAX($A$13:A27)</f>
        <v>16</v>
      </c>
      <c r="B28" s="7" t="s">
        <v>195</v>
      </c>
      <c r="C28" s="7" t="s">
        <v>166</v>
      </c>
      <c r="D28" s="8" t="s">
        <v>196</v>
      </c>
      <c r="E28" s="9" t="s">
        <v>168</v>
      </c>
      <c r="F28" s="10">
        <v>4</v>
      </c>
      <c r="G28" s="1"/>
      <c r="H28" s="161">
        <f t="shared" si="1"/>
        <v>0</v>
      </c>
    </row>
    <row r="29" spans="1:8" ht="14.45" customHeight="1" x14ac:dyDescent="0.25">
      <c r="A29" s="160">
        <f>1+MAX($A$13:A28)</f>
        <v>17</v>
      </c>
      <c r="B29" s="7" t="s">
        <v>197</v>
      </c>
      <c r="C29" s="7" t="s">
        <v>166</v>
      </c>
      <c r="D29" s="8" t="s">
        <v>198</v>
      </c>
      <c r="E29" s="9" t="s">
        <v>182</v>
      </c>
      <c r="F29" s="10">
        <v>50</v>
      </c>
      <c r="G29" s="1"/>
      <c r="H29" s="161">
        <f t="shared" si="1"/>
        <v>0</v>
      </c>
    </row>
    <row r="30" spans="1:8" ht="14.45" customHeight="1" x14ac:dyDescent="0.25">
      <c r="A30" s="160">
        <f>1+MAX($A$13:A29)</f>
        <v>18</v>
      </c>
      <c r="B30" s="7" t="s">
        <v>199</v>
      </c>
      <c r="C30" s="7" t="s">
        <v>166</v>
      </c>
      <c r="D30" s="8" t="s">
        <v>200</v>
      </c>
      <c r="E30" s="9" t="s">
        <v>168</v>
      </c>
      <c r="F30" s="10">
        <v>1</v>
      </c>
      <c r="G30" s="1"/>
      <c r="H30" s="161">
        <f t="shared" si="1"/>
        <v>0</v>
      </c>
    </row>
    <row r="31" spans="1:8" ht="14.45" customHeight="1" x14ac:dyDescent="0.25">
      <c r="A31" s="160">
        <f>1+MAX($A$13:A30)</f>
        <v>19</v>
      </c>
      <c r="B31" s="7" t="s">
        <v>201</v>
      </c>
      <c r="C31" s="7" t="s">
        <v>166</v>
      </c>
      <c r="D31" s="8" t="s">
        <v>202</v>
      </c>
      <c r="E31" s="9" t="s">
        <v>168</v>
      </c>
      <c r="F31" s="10">
        <v>1</v>
      </c>
      <c r="G31" s="1"/>
      <c r="H31" s="161">
        <f t="shared" si="1"/>
        <v>0</v>
      </c>
    </row>
    <row r="32" spans="1:8" ht="14.45" customHeight="1" x14ac:dyDescent="0.25">
      <c r="A32" s="160">
        <f>1+MAX($A$13:A31)</f>
        <v>20</v>
      </c>
      <c r="B32" s="7" t="s">
        <v>203</v>
      </c>
      <c r="C32" s="7" t="s">
        <v>166</v>
      </c>
      <c r="D32" s="8" t="s">
        <v>204</v>
      </c>
      <c r="E32" s="9" t="s">
        <v>182</v>
      </c>
      <c r="F32" s="10">
        <v>25</v>
      </c>
      <c r="G32" s="1"/>
      <c r="H32" s="161">
        <f t="shared" si="1"/>
        <v>0</v>
      </c>
    </row>
    <row r="33" spans="1:8" ht="14.45" customHeight="1" x14ac:dyDescent="0.25">
      <c r="A33" s="160">
        <f>1+MAX($A$13:A32)</f>
        <v>21</v>
      </c>
      <c r="B33" s="7" t="s">
        <v>205</v>
      </c>
      <c r="C33" s="7" t="s">
        <v>166</v>
      </c>
      <c r="D33" s="8" t="s">
        <v>206</v>
      </c>
      <c r="E33" s="9" t="s">
        <v>168</v>
      </c>
      <c r="F33" s="10">
        <v>1</v>
      </c>
      <c r="G33" s="1"/>
      <c r="H33" s="161">
        <f t="shared" si="1"/>
        <v>0</v>
      </c>
    </row>
    <row r="34" spans="1:8" ht="14.45" customHeight="1" x14ac:dyDescent="0.25">
      <c r="A34" s="160">
        <f>1+MAX($A$13:A33)</f>
        <v>22</v>
      </c>
      <c r="B34" s="7" t="s">
        <v>207</v>
      </c>
      <c r="C34" s="7" t="s">
        <v>166</v>
      </c>
      <c r="D34" s="8" t="s">
        <v>208</v>
      </c>
      <c r="E34" s="9" t="s">
        <v>168</v>
      </c>
      <c r="F34" s="10">
        <v>1</v>
      </c>
      <c r="G34" s="1"/>
      <c r="H34" s="161">
        <f t="shared" si="1"/>
        <v>0</v>
      </c>
    </row>
    <row r="35" spans="1:8" ht="14.45" customHeight="1" x14ac:dyDescent="0.25">
      <c r="A35" s="160">
        <f>1+MAX($A$13:A34)</f>
        <v>23</v>
      </c>
      <c r="B35" s="7" t="s">
        <v>209</v>
      </c>
      <c r="C35" s="7" t="s">
        <v>166</v>
      </c>
      <c r="D35" s="8" t="s">
        <v>210</v>
      </c>
      <c r="E35" s="9" t="s">
        <v>168</v>
      </c>
      <c r="F35" s="10">
        <v>2</v>
      </c>
      <c r="G35" s="1"/>
      <c r="H35" s="161">
        <f t="shared" si="1"/>
        <v>0</v>
      </c>
    </row>
    <row r="36" spans="1:8" ht="14.45" customHeight="1" x14ac:dyDescent="0.25">
      <c r="A36" s="160">
        <f>1+MAX($A$13:A35)</f>
        <v>24</v>
      </c>
      <c r="B36" s="7" t="s">
        <v>211</v>
      </c>
      <c r="C36" s="7" t="s">
        <v>166</v>
      </c>
      <c r="D36" s="8" t="s">
        <v>212</v>
      </c>
      <c r="E36" s="9" t="s">
        <v>168</v>
      </c>
      <c r="F36" s="10">
        <v>2</v>
      </c>
      <c r="G36" s="1"/>
      <c r="H36" s="161">
        <f t="shared" si="1"/>
        <v>0</v>
      </c>
    </row>
    <row r="37" spans="1:8" ht="14.45" customHeight="1" x14ac:dyDescent="0.25">
      <c r="A37" s="160">
        <f>1+MAX($A$13:A36)</f>
        <v>25</v>
      </c>
      <c r="B37" s="7" t="s">
        <v>213</v>
      </c>
      <c r="C37" s="7" t="s">
        <v>166</v>
      </c>
      <c r="D37" s="8" t="s">
        <v>214</v>
      </c>
      <c r="E37" s="9" t="s">
        <v>168</v>
      </c>
      <c r="F37" s="10">
        <v>2</v>
      </c>
      <c r="G37" s="1"/>
      <c r="H37" s="161">
        <f t="shared" si="1"/>
        <v>0</v>
      </c>
    </row>
    <row r="38" spans="1:8" ht="29.25" customHeight="1" x14ac:dyDescent="0.25">
      <c r="A38" s="160">
        <f>1+MAX($A$13:A37)</f>
        <v>26</v>
      </c>
      <c r="B38" s="7" t="s">
        <v>215</v>
      </c>
      <c r="C38" s="7" t="s">
        <v>166</v>
      </c>
      <c r="D38" s="8" t="s">
        <v>216</v>
      </c>
      <c r="E38" s="9" t="s">
        <v>168</v>
      </c>
      <c r="F38" s="10">
        <v>1</v>
      </c>
      <c r="G38" s="1"/>
      <c r="H38" s="161">
        <f t="shared" si="1"/>
        <v>0</v>
      </c>
    </row>
    <row r="39" spans="1:8" ht="14.45" customHeight="1" x14ac:dyDescent="0.25">
      <c r="A39" s="160">
        <f>1+MAX($A$13:A38)</f>
        <v>27</v>
      </c>
      <c r="B39" s="7" t="s">
        <v>217</v>
      </c>
      <c r="C39" s="7" t="s">
        <v>166</v>
      </c>
      <c r="D39" s="8" t="s">
        <v>218</v>
      </c>
      <c r="E39" s="9" t="s">
        <v>168</v>
      </c>
      <c r="F39" s="10">
        <v>1</v>
      </c>
      <c r="G39" s="1"/>
      <c r="H39" s="161">
        <f t="shared" si="1"/>
        <v>0</v>
      </c>
    </row>
    <row r="40" spans="1:8" ht="14.45" customHeight="1" x14ac:dyDescent="0.25">
      <c r="A40" s="160">
        <f>1+MAX($A$13:A39)</f>
        <v>28</v>
      </c>
      <c r="B40" s="7" t="s">
        <v>219</v>
      </c>
      <c r="C40" s="7" t="s">
        <v>166</v>
      </c>
      <c r="D40" s="8" t="s">
        <v>220</v>
      </c>
      <c r="E40" s="9" t="s">
        <v>221</v>
      </c>
      <c r="F40" s="10">
        <v>4</v>
      </c>
      <c r="G40" s="1"/>
      <c r="H40" s="161">
        <f t="shared" si="1"/>
        <v>0</v>
      </c>
    </row>
    <row r="41" spans="1:8" ht="14.45" customHeight="1" x14ac:dyDescent="0.25">
      <c r="A41" s="160">
        <f>1+MAX($A$13:A40)</f>
        <v>29</v>
      </c>
      <c r="B41" s="7" t="s">
        <v>222</v>
      </c>
      <c r="C41" s="7" t="s">
        <v>166</v>
      </c>
      <c r="D41" s="8" t="s">
        <v>223</v>
      </c>
      <c r="E41" s="9" t="s">
        <v>168</v>
      </c>
      <c r="F41" s="10">
        <v>6</v>
      </c>
      <c r="G41" s="1"/>
      <c r="H41" s="161">
        <f t="shared" si="1"/>
        <v>0</v>
      </c>
    </row>
    <row r="42" spans="1:8" ht="26.25" thickBot="1" x14ac:dyDescent="0.3">
      <c r="A42" s="162">
        <f>1+MAX(A$1:$A41)</f>
        <v>30</v>
      </c>
      <c r="B42" s="163" t="s">
        <v>226</v>
      </c>
      <c r="C42" s="163" t="s">
        <v>166</v>
      </c>
      <c r="D42" s="164" t="s">
        <v>227</v>
      </c>
      <c r="E42" s="165" t="s">
        <v>168</v>
      </c>
      <c r="F42" s="166">
        <v>1</v>
      </c>
      <c r="G42" s="167"/>
      <c r="H42" s="168">
        <f t="shared" si="1"/>
        <v>0</v>
      </c>
    </row>
    <row r="43" spans="1:8" x14ac:dyDescent="0.25">
      <c r="A43" s="129"/>
      <c r="B43" s="130"/>
      <c r="C43" s="130"/>
      <c r="D43" s="131"/>
      <c r="E43" s="132"/>
      <c r="F43" s="133"/>
      <c r="G43" s="134"/>
      <c r="H43" s="135">
        <f t="shared" si="1"/>
        <v>0</v>
      </c>
    </row>
    <row r="44" spans="1:8" x14ac:dyDescent="0.25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25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25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25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ref="H80:H143" si="2">ROUND(G80*F80,2)</f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ref="H144:H207" si="3">ROUND(G144*F144,2)</f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ref="H208:H271" si="4">ROUND(G208*F208,2)</f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ref="H272:H335" si="5">ROUND(G272*F272,2)</f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ref="H336:H399" si="6">ROUND(G336*F336,2)</f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ref="H400:H437" si="7">ROUND(G400*F400,2)</f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25">
      <c r="A437" s="6"/>
      <c r="B437" s="7"/>
      <c r="C437" s="7"/>
      <c r="D437" s="8"/>
      <c r="E437" s="9"/>
      <c r="F437" s="10"/>
      <c r="G437" s="1"/>
      <c r="H437" s="2">
        <f t="shared" si="7"/>
        <v>0</v>
      </c>
    </row>
  </sheetData>
  <autoFilter ref="A11:H437" xr:uid="{00000000-0009-0000-0000-000000000000}"/>
  <mergeCells count="25"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  <mergeCell ref="G8:H9"/>
    <mergeCell ref="A5:B5"/>
    <mergeCell ref="A8:A10"/>
    <mergeCell ref="B8:B10"/>
    <mergeCell ref="C8:C10"/>
    <mergeCell ref="D8:D10"/>
    <mergeCell ref="E8:E10"/>
    <mergeCell ref="F8:F10"/>
    <mergeCell ref="E5:F5"/>
    <mergeCell ref="A6:B7"/>
    <mergeCell ref="E6:F6"/>
    <mergeCell ref="G7:H7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20" t="s">
        <v>21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2" x14ac:dyDescent="0.2">
      <c r="A3" s="21" t="s">
        <v>22</v>
      </c>
      <c r="B3" s="22"/>
      <c r="C3" s="82" t="str">
        <f>'PS 51-02-81'!B2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84">
        <f>'PS 51-02-81'!G7</f>
        <v>43579</v>
      </c>
    </row>
    <row r="5" spans="1:12" x14ac:dyDescent="0.2">
      <c r="A5" s="21" t="s">
        <v>26</v>
      </c>
      <c r="B5" s="22"/>
      <c r="C5" s="22" t="str">
        <f>'PS 51-02-81'!C3:D3</f>
        <v>Liberec - Chrastava, úprava TRS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27</v>
      </c>
      <c r="B6" s="22"/>
      <c r="C6" s="83" t="str">
        <f>'PS 51-02-81'!E3</f>
        <v>PS 51-02-81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">
      <c r="A7" s="31" t="s">
        <v>29</v>
      </c>
      <c r="B7" s="32" t="s">
        <v>30</v>
      </c>
      <c r="C7" s="121" t="s">
        <v>31</v>
      </c>
      <c r="D7" s="121" t="s">
        <v>32</v>
      </c>
      <c r="E7" s="123" t="s">
        <v>33</v>
      </c>
      <c r="F7" s="125" t="s">
        <v>34</v>
      </c>
      <c r="G7" s="121" t="s">
        <v>35</v>
      </c>
      <c r="H7" s="123" t="s">
        <v>33</v>
      </c>
      <c r="I7" s="127" t="s">
        <v>34</v>
      </c>
      <c r="J7" s="33" t="s">
        <v>36</v>
      </c>
      <c r="K7" s="34" t="s">
        <v>37</v>
      </c>
    </row>
    <row r="8" spans="1:12" ht="13.5" thickBot="1" x14ac:dyDescent="0.25">
      <c r="A8" s="35" t="s">
        <v>38</v>
      </c>
      <c r="B8" s="36" t="s">
        <v>38</v>
      </c>
      <c r="C8" s="122"/>
      <c r="D8" s="122"/>
      <c r="E8" s="124"/>
      <c r="F8" s="122"/>
      <c r="G8" s="122"/>
      <c r="H8" s="126"/>
      <c r="I8" s="128"/>
      <c r="J8" s="37" t="s">
        <v>39</v>
      </c>
      <c r="K8" s="38" t="s">
        <v>40</v>
      </c>
      <c r="L8" s="20" t="s">
        <v>41</v>
      </c>
    </row>
    <row r="9" spans="1:12" x14ac:dyDescent="0.2">
      <c r="A9" s="39">
        <v>1</v>
      </c>
      <c r="B9" s="40" t="s">
        <v>42</v>
      </c>
      <c r="C9" s="41" t="s">
        <v>43</v>
      </c>
      <c r="D9" s="42" t="s">
        <v>151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">
      <c r="A10" s="49">
        <v>2</v>
      </c>
      <c r="B10" s="50" t="s">
        <v>47</v>
      </c>
      <c r="C10" s="51" t="s">
        <v>43</v>
      </c>
      <c r="D10" s="52" t="s">
        <v>152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">
      <c r="A12" s="49">
        <v>4</v>
      </c>
      <c r="B12" s="50" t="s">
        <v>50</v>
      </c>
      <c r="C12" s="51" t="s">
        <v>43</v>
      </c>
      <c r="D12" s="52" t="s">
        <v>153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">
      <c r="A30" s="49">
        <v>22</v>
      </c>
      <c r="B30" s="50" t="s">
        <v>83</v>
      </c>
      <c r="C30" s="51" t="s">
        <v>43</v>
      </c>
      <c r="D30" s="52" t="s">
        <v>154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">
      <c r="A34" s="49">
        <v>26</v>
      </c>
      <c r="B34" s="50" t="s">
        <v>90</v>
      </c>
      <c r="C34" s="51" t="s">
        <v>65</v>
      </c>
      <c r="D34" s="52" t="s">
        <v>155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">
      <c r="A41" s="49">
        <v>33</v>
      </c>
      <c r="B41" s="50" t="s">
        <v>103</v>
      </c>
      <c r="C41" s="51" t="s">
        <v>43</v>
      </c>
      <c r="D41" s="52" t="s">
        <v>156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">
      <c r="A53" s="49">
        <v>45</v>
      </c>
      <c r="B53" s="50" t="s">
        <v>119</v>
      </c>
      <c r="C53" s="51" t="s">
        <v>65</v>
      </c>
      <c r="D53" s="85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">
      <c r="A54" s="49">
        <v>46</v>
      </c>
      <c r="B54" s="50" t="s">
        <v>56</v>
      </c>
      <c r="C54" s="51" t="s">
        <v>43</v>
      </c>
      <c r="D54" s="85" t="s">
        <v>157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">
      <c r="A55" s="49">
        <v>47</v>
      </c>
      <c r="B55" s="62" t="s">
        <v>42</v>
      </c>
      <c r="C55" s="63" t="s">
        <v>43</v>
      </c>
      <c r="D55" s="64" t="s">
        <v>158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">
      <c r="A71" s="49">
        <v>63</v>
      </c>
      <c r="B71" s="50" t="s">
        <v>140</v>
      </c>
      <c r="C71" s="51" t="s">
        <v>65</v>
      </c>
      <c r="D71" s="52" t="s">
        <v>159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">
      <c r="A72" s="49">
        <v>64</v>
      </c>
      <c r="B72" s="50" t="s">
        <v>42</v>
      </c>
      <c r="C72" s="51" t="s">
        <v>43</v>
      </c>
      <c r="D72" s="52" t="s">
        <v>160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5" thickBot="1" x14ac:dyDescent="0.25">
      <c r="A73" s="49">
        <v>65</v>
      </c>
      <c r="B73" s="50" t="s">
        <v>48</v>
      </c>
      <c r="C73" s="51" t="s">
        <v>43</v>
      </c>
      <c r="D73" s="52" t="s">
        <v>161</v>
      </c>
      <c r="E73" s="51" t="s">
        <v>45</v>
      </c>
      <c r="F73" s="59">
        <v>0</v>
      </c>
      <c r="G73" s="44">
        <v>1</v>
      </c>
      <c r="H73" s="51" t="s">
        <v>45</v>
      </c>
      <c r="I73" s="87">
        <f t="shared" si="2"/>
        <v>0</v>
      </c>
      <c r="J73" s="66"/>
      <c r="K73" s="67">
        <f t="shared" si="3"/>
        <v>0</v>
      </c>
      <c r="L73" s="54"/>
    </row>
    <row r="74" spans="1:13" ht="13.5" thickBot="1" x14ac:dyDescent="0.25">
      <c r="A74" s="68"/>
      <c r="B74" s="69" t="s">
        <v>141</v>
      </c>
      <c r="C74" s="70"/>
      <c r="D74" s="70"/>
      <c r="E74" s="70"/>
      <c r="F74" s="70"/>
      <c r="G74" s="70"/>
      <c r="H74" s="70"/>
      <c r="I74" s="86"/>
      <c r="K74" s="71">
        <f>SUM(K9:K73)</f>
        <v>0</v>
      </c>
    </row>
    <row r="75" spans="1:13" x14ac:dyDescent="0.2">
      <c r="J75" s="72"/>
      <c r="K75" s="72"/>
      <c r="M75" s="72"/>
    </row>
    <row r="76" spans="1:13" s="72" customFormat="1" x14ac:dyDescent="0.2">
      <c r="A76" s="73" t="s">
        <v>142</v>
      </c>
      <c r="J76" s="20"/>
      <c r="K76" s="20"/>
      <c r="M76" s="20"/>
    </row>
    <row r="78" spans="1:13" x14ac:dyDescent="0.2">
      <c r="A78" s="75" t="s">
        <v>143</v>
      </c>
    </row>
    <row r="79" spans="1:13" x14ac:dyDescent="0.2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51-02-81</vt:lpstr>
      <vt:lpstr>FORMULÁŘ 8 - rekap poplatků</vt:lpstr>
      <vt:lpstr>'FORMULÁŘ 8 - rekap poplatků'!Oblast_tisku</vt:lpstr>
      <vt:lpstr>'PS 51-02-81'!Oblast_tisku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2019-07-30T08:18:53Z</cp:lastPrinted>
  <dcterms:created xsi:type="dcterms:W3CDTF">2017-07-24T12:19:51Z</dcterms:created>
  <dcterms:modified xsi:type="dcterms:W3CDTF">2019-07-30T08:21:42Z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